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'Φύλλο1'!$A$1:$H$42</definedName>
  </definedNames>
  <calcPr fullCalcOnLoad="1"/>
</workbook>
</file>

<file path=xl/sharedStrings.xml><?xml version="1.0" encoding="utf-8"?>
<sst xmlns="http://schemas.openxmlformats.org/spreadsheetml/2006/main" count="84" uniqueCount="79">
  <si>
    <t>ΠΡΟΫΠΟΛΟΓΙΣΜΟΣ ΜΕΛΕΤΗΣ</t>
  </si>
  <si>
    <t>α/α</t>
  </si>
  <si>
    <t>α/α      Τιμολογ.</t>
  </si>
  <si>
    <t>Είδος εργασίας</t>
  </si>
  <si>
    <t xml:space="preserve">Άρθρο </t>
  </si>
  <si>
    <t>Ποσότητα</t>
  </si>
  <si>
    <t>Τιμή Μονάδας</t>
  </si>
  <si>
    <t>Δαπάνη</t>
  </si>
  <si>
    <t>Αναθεώρησης</t>
  </si>
  <si>
    <t>Μερική</t>
  </si>
  <si>
    <t>Ολική</t>
  </si>
  <si>
    <t>ΕΛΛΗΝΙΚΗ ΔΗΜΟΚΡΑΤΙΑ</t>
  </si>
  <si>
    <t>ΑΡΙΘΜΟΣ ΜΕΛΈΤΗΣ</t>
  </si>
  <si>
    <t>ΘΕΩΡΗΘΗΚΕ</t>
  </si>
  <si>
    <t>ΣΥΝΤΑΧΘΗΚΕ</t>
  </si>
  <si>
    <t>Ο ΣΥΝΤΑΞΑΣ</t>
  </si>
  <si>
    <t>ΤΡΙΑΝΤ.ΠΟΥΡΝΗΣ</t>
  </si>
  <si>
    <t>H ΠΡΟΪΣΤΑΜΕΝH ΔΤΥ</t>
  </si>
  <si>
    <t>ΕΛΕΝΗ ΜΠΟΥΝΑΝΟΥ</t>
  </si>
  <si>
    <t>Αθροισμα δαπανών κατά τη μελέτη (Σ.σ.)</t>
  </si>
  <si>
    <t>Απρόβλεπτα 15% Χ (Σ.σ.)</t>
  </si>
  <si>
    <t>Δημοπρατούμενο Σύνολο (Σ1)</t>
  </si>
  <si>
    <t>Σύνολο Δαπάνης Έργου (με Φ.Π.Α.) (Σ3)</t>
  </si>
  <si>
    <t>Σύνολο δαπανών ομάδας εργασιών 1.</t>
  </si>
  <si>
    <t>Σύνολο δαπανών ομάδας εργασιών 2.</t>
  </si>
  <si>
    <t xml:space="preserve">          ΝΟΜΟΣ ΕΥΒΟΙΑΣ</t>
  </si>
  <si>
    <t xml:space="preserve">ΔΗΜΟΣ </t>
  </si>
  <si>
    <t>ΔΙΡΦΥΩΝ ΜΕΣΣΑΠΙΩΝ</t>
  </si>
  <si>
    <t>Β-29.2.2</t>
  </si>
  <si>
    <t>ΟΔΟ-2531</t>
  </si>
  <si>
    <t xml:space="preserve"> Τσιμεντοστρωσεις Κοιτοστρώσεις,εξομαλυντικές στρώσεις κλπ από σκυρόδεμα C12/15 </t>
  </si>
  <si>
    <t>Χαλύβδινο δομικό πλέγμα B500C εκτός υπογείων έργων</t>
  </si>
  <si>
    <t>Β-30.3</t>
  </si>
  <si>
    <t>ΥΔΡ-7018</t>
  </si>
  <si>
    <t>kg</t>
  </si>
  <si>
    <t>μ3</t>
  </si>
  <si>
    <t>Μονάδα</t>
  </si>
  <si>
    <r>
      <t>m</t>
    </r>
    <r>
      <rPr>
        <vertAlign val="superscript"/>
        <sz val="9"/>
        <rFont val="Arial"/>
        <family val="2"/>
      </rPr>
      <t>3</t>
    </r>
  </si>
  <si>
    <t>m</t>
  </si>
  <si>
    <t xml:space="preserve">ΟΜΑΔΑ Β:  ΤΕΧΝΙΚΑ ΕΡΓΑ </t>
  </si>
  <si>
    <t>Εκσκαφή θεμελίων τεχνικών έργων και τάφρων πλάτους έως 5,0 m</t>
  </si>
  <si>
    <t>Β-1</t>
  </si>
  <si>
    <t>ΟΔΟ-2151</t>
  </si>
  <si>
    <t xml:space="preserve">Καθαρισμός και μόρφωση τάφρου τριγωνικής διατομής ή τάφρου ερείσματος, σε κάθε είδους έδαφος </t>
  </si>
  <si>
    <t>Α-14</t>
  </si>
  <si>
    <t>ΟΔΟ-1310</t>
  </si>
  <si>
    <t>Α-18.1</t>
  </si>
  <si>
    <t>Συνήθη δάνεια υλικών Κατηγορίας Ε1 έως Ε4</t>
  </si>
  <si>
    <t>ΟΔΟ-1510</t>
  </si>
  <si>
    <t>Α-20</t>
  </si>
  <si>
    <t>Κατασκευή επιχωμάτων</t>
  </si>
  <si>
    <t>ΟΔΟ-1530</t>
  </si>
  <si>
    <t>ΓΕ+ΟΕ 18%</t>
  </si>
  <si>
    <t>Αναθεωρηση</t>
  </si>
  <si>
    <t>Εργολαβικό Σύνολο (Σ2)</t>
  </si>
  <si>
    <r>
      <t xml:space="preserve">Σύνολο Δαπανών Έργου </t>
    </r>
    <r>
      <rPr>
        <b/>
        <sz val="9.5"/>
        <rFont val="Arial"/>
        <family val="2"/>
      </rPr>
      <t>(Σ.Δ.Ε.)</t>
    </r>
  </si>
  <si>
    <t>ΠΤΥΧ ΠΟΛ. ΜΗΧ/ΚΟΣΤΕ3/Α</t>
  </si>
  <si>
    <t>ΠΤΥΧ. ΠΟΛ. ΜΗΧΑΝΙΚΟΣ-ΤΕ3/Α</t>
  </si>
  <si>
    <t>Φ.Π.Α. 24% Χ (Σ2)</t>
  </si>
  <si>
    <t>Αγωγοί αποχέτευσης από σωλήνες PVC-U, SDR 41, DN 400 mm</t>
  </si>
  <si>
    <t>12.10.08</t>
  </si>
  <si>
    <t>ΥΔΡ 6711.6</t>
  </si>
  <si>
    <t>Δ-4</t>
  </si>
  <si>
    <t>Ασφαλτική συγκολλητική επάλειψη</t>
  </si>
  <si>
    <t>ΟΔΟ-4120</t>
  </si>
  <si>
    <r>
      <t>m</t>
    </r>
    <r>
      <rPr>
        <vertAlign val="superscript"/>
        <sz val="9"/>
        <rFont val="Arial"/>
        <family val="2"/>
      </rPr>
      <t>2</t>
    </r>
  </si>
  <si>
    <t>Δ-6</t>
  </si>
  <si>
    <t xml:space="preserve">Ασφαλτικές στρώσεις μεταβλητού πάχους επιμετρούμενες κατά βάρος </t>
  </si>
  <si>
    <t>ΟΔΟ-4421Β</t>
  </si>
  <si>
    <t>ton</t>
  </si>
  <si>
    <t>ΟΜΑΔΑ Α:  ΧΩΜΑΤΟΥΡΓΙΚΑ-ΟΔΟΣΤΡΩΣΙΑ</t>
  </si>
  <si>
    <t>Γ-1.1</t>
  </si>
  <si>
    <t>Υπόβαση οδοστρωσίας μεταβλητού πάχους</t>
  </si>
  <si>
    <t>ΟΔΟ-3121.Β</t>
  </si>
  <si>
    <t xml:space="preserve">                                                             ΈΡΓΟ ΣΥΝΤΉΡΗΣΗ ΑΓΡΟΤΙΚΗΣ ΟΔΟΠΟΙΊΑΣ ΔΕ ΜΕΣΣΑΠΙΩΝ ΣΤΟ ΔΗΜΟ ΔΙΡΦΥΩΝ ΜΕΣΣΑΠΙΩΝ ΓΙΑ ΤΑ ΈΤΗ 2017-2018 Α ΦΑΣΗ                                 .</t>
  </si>
  <si>
    <t xml:space="preserve">    11/2018</t>
  </si>
  <si>
    <t>ΨΑΧΝΑ 27-3-2018</t>
  </si>
  <si>
    <t xml:space="preserve">Σύνολο δαπανών ομάδας εργασιών3 </t>
  </si>
  <si>
    <t xml:space="preserve">  ΑΣΦΑΛΤΙΚΑ Γ (με την αξία της ασφάλτου)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</si>
</sst>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+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#,##0.00\ "/>
    <numFmt numFmtId="186" formatCode="#,##0.00&quot; &quot;"/>
    <numFmt numFmtId="187" formatCode="#,##0.00&quot;*&quot;"/>
    <numFmt numFmtId="188" formatCode="[$-408]dddd\,\ d\ mmmm\ yyyy"/>
    <numFmt numFmtId="189" formatCode="0.0"/>
    <numFmt numFmtId="190" formatCode="#,##0.0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Greek"/>
      <family val="2"/>
    </font>
    <font>
      <sz val="8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 Greek"/>
      <family val="2"/>
    </font>
    <font>
      <sz val="10"/>
      <name val="Arial Greek"/>
      <family val="0"/>
    </font>
    <font>
      <b/>
      <sz val="10"/>
      <name val="Arial Greek"/>
      <family val="0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.5"/>
      <name val="Arial"/>
      <family val="2"/>
    </font>
    <font>
      <b/>
      <sz val="9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</cellStyleXfs>
  <cellXfs count="142">
    <xf numFmtId="0" fontId="0" fillId="0" borderId="0" xfId="0" applyAlignment="1">
      <alignment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33" applyNumberFormat="1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1" fillId="0" borderId="0" xfId="33" applyNumberFormat="1" applyFont="1" applyBorder="1" applyAlignment="1">
      <alignment horizontal="center"/>
      <protection/>
    </xf>
    <xf numFmtId="0" fontId="3" fillId="0" borderId="10" xfId="33" applyNumberFormat="1" applyFont="1" applyFill="1" applyBorder="1" applyAlignment="1">
      <alignment horizontal="center"/>
      <protection/>
    </xf>
    <xf numFmtId="0" fontId="3" fillId="0" borderId="11" xfId="33" applyNumberFormat="1" applyFont="1" applyBorder="1" applyAlignment="1">
      <alignment horizontal="center"/>
      <protection/>
    </xf>
    <xf numFmtId="0" fontId="3" fillId="0" borderId="11" xfId="33" applyNumberFormat="1" applyFont="1" applyBorder="1" applyAlignment="1">
      <alignment horizontal="center"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21" borderId="13" xfId="33" applyNumberFormat="1" applyFont="1" applyFill="1" applyBorder="1" applyAlignment="1">
      <alignment horizontal="center" vertical="center" wrapText="1"/>
      <protection/>
    </xf>
    <xf numFmtId="0" fontId="1" fillId="21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" fillId="0" borderId="0" xfId="33" applyNumberFormat="1" applyFont="1" applyBorder="1" applyAlignment="1">
      <alignment horizontal="left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21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13" xfId="33" applyNumberFormat="1" applyFont="1" applyFill="1" applyBorder="1" applyAlignment="1">
      <alignment horizontal="center" vertical="center" wrapText="1"/>
      <protection/>
    </xf>
    <xf numFmtId="0" fontId="12" fillId="16" borderId="15" xfId="33" applyNumberFormat="1" applyFont="1" applyFill="1" applyBorder="1" applyAlignment="1">
      <alignment horizontal="left" vertical="center" wrapText="1"/>
      <protection/>
    </xf>
    <xf numFmtId="17" fontId="5" fillId="0" borderId="0" xfId="0" applyNumberFormat="1" applyFont="1" applyFill="1" applyBorder="1" applyAlignment="1">
      <alignment/>
    </xf>
    <xf numFmtId="2" fontId="13" fillId="0" borderId="13" xfId="0" applyNumberFormat="1" applyFont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center" vertical="center" wrapText="1"/>
    </xf>
    <xf numFmtId="0" fontId="5" fillId="0" borderId="13" xfId="33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4" fontId="5" fillId="0" borderId="13" xfId="3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33" applyNumberFormat="1" applyFont="1" applyFill="1" applyBorder="1" applyAlignment="1">
      <alignment horizontal="center" vertical="center"/>
      <protection/>
    </xf>
    <xf numFmtId="185" fontId="3" fillId="0" borderId="13" xfId="33" applyNumberFormat="1" applyFont="1" applyFill="1" applyBorder="1" applyAlignment="1">
      <alignment horizontal="right" vertical="center"/>
      <protection/>
    </xf>
    <xf numFmtId="185" fontId="3" fillId="0" borderId="13" xfId="33" applyNumberFormat="1" applyFont="1" applyFill="1" applyBorder="1" applyAlignment="1">
      <alignment horizontal="right" vertical="center"/>
      <protection/>
    </xf>
    <xf numFmtId="187" fontId="3" fillId="0" borderId="13" xfId="33" applyNumberFormat="1" applyFont="1" applyFill="1" applyBorder="1" applyAlignment="1">
      <alignment horizontal="right" vertical="center"/>
      <protection/>
    </xf>
    <xf numFmtId="185" fontId="3" fillId="0" borderId="13" xfId="33" applyNumberFormat="1" applyFont="1" applyFill="1" applyBorder="1" applyAlignment="1">
      <alignment vertical="center"/>
      <protection/>
    </xf>
    <xf numFmtId="0" fontId="0" fillId="0" borderId="13" xfId="33" applyNumberFormat="1" applyFont="1" applyFill="1" applyBorder="1" applyAlignment="1">
      <alignment horizontal="center" vertical="center"/>
      <protection/>
    </xf>
    <xf numFmtId="2" fontId="0" fillId="0" borderId="13" xfId="0" applyNumberFormat="1" applyFont="1" applyBorder="1" applyAlignment="1">
      <alignment horizontal="right" vertical="center" wrapText="1"/>
    </xf>
    <xf numFmtId="185" fontId="0" fillId="0" borderId="13" xfId="33" applyNumberFormat="1" applyFont="1" applyFill="1" applyBorder="1" applyAlignment="1">
      <alignment horizontal="right" vertical="center"/>
      <protection/>
    </xf>
    <xf numFmtId="0" fontId="17" fillId="0" borderId="13" xfId="0" applyFont="1" applyFill="1" applyBorder="1" applyAlignment="1">
      <alignment horizontal="center" vertical="center"/>
    </xf>
    <xf numFmtId="185" fontId="17" fillId="0" borderId="13" xfId="0" applyNumberFormat="1" applyFont="1" applyFill="1" applyBorder="1" applyAlignment="1">
      <alignment vertical="center"/>
    </xf>
    <xf numFmtId="1" fontId="0" fillId="0" borderId="13" xfId="33" applyNumberFormat="1" applyFont="1" applyFill="1" applyBorder="1" applyAlignment="1">
      <alignment horizontal="right" vertical="center"/>
      <protection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1" fillId="0" borderId="13" xfId="33" applyNumberFormat="1" applyFont="1" applyFill="1" applyBorder="1" applyAlignment="1">
      <alignment horizontal="center" vertical="center"/>
      <protection/>
    </xf>
    <xf numFmtId="0" fontId="11" fillId="0" borderId="13" xfId="33" applyNumberFormat="1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12" fillId="16" borderId="13" xfId="33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/>
    </xf>
    <xf numFmtId="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33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1" fillId="0" borderId="0" xfId="33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0" xfId="33" applyNumberFormat="1" applyFont="1" applyFill="1" applyBorder="1" applyAlignment="1">
      <alignment horizontal="center"/>
      <protection/>
    </xf>
    <xf numFmtId="0" fontId="17" fillId="0" borderId="17" xfId="0" applyFont="1" applyFill="1" applyBorder="1" applyAlignment="1" quotePrefix="1">
      <alignment horizontal="left" vertical="center"/>
    </xf>
    <xf numFmtId="0" fontId="17" fillId="0" borderId="17" xfId="0" applyFont="1" applyFill="1" applyBorder="1" applyAlignment="1" quotePrefix="1">
      <alignment horizontal="center" vertical="center" wrapText="1"/>
    </xf>
    <xf numFmtId="0" fontId="17" fillId="0" borderId="17" xfId="0" applyFont="1" applyFill="1" applyBorder="1" applyAlignment="1" quotePrefix="1">
      <alignment horizontal="left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3" fillId="24" borderId="13" xfId="33" applyNumberFormat="1" applyFont="1" applyFill="1" applyBorder="1" applyAlignment="1">
      <alignment horizontal="center" vertical="center"/>
      <protection/>
    </xf>
    <xf numFmtId="0" fontId="1" fillId="24" borderId="13" xfId="33" applyNumberFormat="1" applyFont="1" applyFill="1" applyBorder="1" applyAlignment="1">
      <alignment horizontal="center" vertical="center"/>
      <protection/>
    </xf>
    <xf numFmtId="0" fontId="12" fillId="24" borderId="13" xfId="33" applyNumberFormat="1" applyFont="1" applyFill="1" applyBorder="1" applyAlignment="1">
      <alignment horizontal="left" vertical="center" wrapText="1"/>
      <protection/>
    </xf>
    <xf numFmtId="4" fontId="1" fillId="24" borderId="13" xfId="33" applyNumberFormat="1" applyFont="1" applyFill="1" applyBorder="1" applyAlignment="1">
      <alignment horizontal="center" vertical="center" wrapText="1"/>
      <protection/>
    </xf>
    <xf numFmtId="0" fontId="3" fillId="24" borderId="13" xfId="0" applyFont="1" applyFill="1" applyBorder="1" applyAlignment="1">
      <alignment vertical="center"/>
    </xf>
    <xf numFmtId="0" fontId="1" fillId="0" borderId="13" xfId="33" applyNumberFormat="1" applyFont="1" applyFill="1" applyBorder="1" applyAlignment="1">
      <alignment horizontal="center" vertical="center" wrapText="1"/>
      <protection/>
    </xf>
    <xf numFmtId="0" fontId="3" fillId="0" borderId="13" xfId="33" applyNumberFormat="1" applyFont="1" applyFill="1" applyBorder="1" applyAlignment="1">
      <alignment horizontal="center" vertical="center" wrapText="1"/>
      <protection/>
    </xf>
    <xf numFmtId="185" fontId="3" fillId="0" borderId="13" xfId="33" applyNumberFormat="1" applyFont="1" applyFill="1" applyBorder="1" applyAlignment="1">
      <alignment horizontal="center" vertical="center"/>
      <protection/>
    </xf>
    <xf numFmtId="185" fontId="3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7" xfId="33" applyNumberFormat="1" applyFont="1" applyFill="1" applyBorder="1" applyAlignment="1">
      <alignment horizontal="center" vertical="center" wrapText="1"/>
      <protection/>
    </xf>
    <xf numFmtId="0" fontId="11" fillId="0" borderId="17" xfId="33" applyNumberFormat="1" applyFont="1" applyFill="1" applyBorder="1" applyAlignment="1">
      <alignment horizontal="left" vertical="center" wrapText="1"/>
      <protection/>
    </xf>
    <xf numFmtId="0" fontId="3" fillId="0" borderId="17" xfId="33" applyNumberFormat="1" applyFont="1" applyFill="1" applyBorder="1" applyAlignment="1">
      <alignment horizontal="center" vertical="center"/>
      <protection/>
    </xf>
    <xf numFmtId="187" fontId="3" fillId="0" borderId="17" xfId="33" applyNumberFormat="1" applyFont="1" applyFill="1" applyBorder="1" applyAlignment="1">
      <alignment horizontal="right" vertical="center"/>
      <protection/>
    </xf>
    <xf numFmtId="0" fontId="5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4" fontId="3" fillId="24" borderId="13" xfId="0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5" fillId="21" borderId="13" xfId="0" applyNumberFormat="1" applyFont="1" applyFill="1" applyBorder="1" applyAlignment="1">
      <alignment horizontal="center" vertical="center" wrapText="1"/>
    </xf>
    <xf numFmtId="3" fontId="15" fillId="16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" fontId="1" fillId="0" borderId="0" xfId="33" applyNumberFormat="1" applyFont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3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21" borderId="13" xfId="33" applyNumberFormat="1" applyFont="1" applyFill="1" applyBorder="1" applyAlignment="1">
      <alignment horizontal="center" vertical="center" wrapText="1"/>
      <protection/>
    </xf>
    <xf numFmtId="0" fontId="3" fillId="21" borderId="13" xfId="0" applyFont="1" applyFill="1" applyBorder="1" applyAlignment="1">
      <alignment horizontal="center" vertical="center" wrapText="1"/>
    </xf>
    <xf numFmtId="0" fontId="0" fillId="21" borderId="13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" fillId="21" borderId="13" xfId="33" applyNumberFormat="1" applyFont="1" applyFill="1" applyBorder="1" applyAlignment="1">
      <alignment horizontal="center" vertical="center" wrapText="1"/>
      <protection/>
    </xf>
    <xf numFmtId="0" fontId="1" fillId="21" borderId="14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1" fillId="21" borderId="13" xfId="33" applyNumberFormat="1" applyFont="1" applyFill="1" applyBorder="1" applyAlignment="1">
      <alignment horizontal="center" vertical="center" wrapText="1"/>
      <protection/>
    </xf>
    <xf numFmtId="1" fontId="0" fillId="0" borderId="13" xfId="0" applyNumberForma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4">
      <selection activeCell="G18" sqref="G18"/>
    </sheetView>
  </sheetViews>
  <sheetFormatPr defaultColWidth="9.140625" defaultRowHeight="12.75"/>
  <cols>
    <col min="1" max="1" width="10.140625" style="0" bestFit="1" customWidth="1"/>
    <col min="2" max="2" width="10.8515625" style="0" customWidth="1"/>
    <col min="3" max="3" width="39.28125" style="0" customWidth="1"/>
    <col min="5" max="5" width="10.140625" style="0" customWidth="1"/>
    <col min="6" max="6" width="9.28125" style="29" bestFit="1" customWidth="1"/>
    <col min="7" max="7" width="6.7109375" style="0" customWidth="1"/>
    <col min="8" max="8" width="16.57421875" style="0" customWidth="1"/>
    <col min="9" max="9" width="9.57421875" style="0" hidden="1" customWidth="1"/>
  </cols>
  <sheetData>
    <row r="1" spans="1:9" ht="12.75">
      <c r="A1" s="78" t="s">
        <v>11</v>
      </c>
      <c r="B1" s="4"/>
      <c r="C1" s="13"/>
      <c r="D1" s="77" t="s">
        <v>12</v>
      </c>
      <c r="E1" s="79"/>
      <c r="F1" s="38" t="s">
        <v>75</v>
      </c>
      <c r="G1" s="79"/>
      <c r="H1" s="79"/>
      <c r="I1" s="3"/>
    </row>
    <row r="2" spans="1:9" ht="12.75" customHeight="1">
      <c r="A2" s="80" t="s">
        <v>25</v>
      </c>
      <c r="B2" s="4"/>
      <c r="C2" s="13"/>
      <c r="D2" s="113" t="s">
        <v>74</v>
      </c>
      <c r="E2" s="114"/>
      <c r="F2" s="114"/>
      <c r="G2" s="76"/>
      <c r="H2" s="77"/>
      <c r="I2" s="3"/>
    </row>
    <row r="3" spans="1:9" ht="12.75">
      <c r="A3" s="81" t="s">
        <v>26</v>
      </c>
      <c r="B3" s="78" t="s">
        <v>27</v>
      </c>
      <c r="C3" s="79"/>
      <c r="D3" s="114"/>
      <c r="E3" s="114"/>
      <c r="F3" s="114"/>
      <c r="G3" s="76"/>
      <c r="H3" s="3"/>
      <c r="I3" s="3"/>
    </row>
    <row r="4" spans="1:9" ht="12.75">
      <c r="A4" s="82"/>
      <c r="B4" s="1"/>
      <c r="C4" s="2"/>
      <c r="D4" s="114"/>
      <c r="E4" s="114"/>
      <c r="F4" s="114"/>
      <c r="G4" s="76"/>
      <c r="H4" s="3"/>
      <c r="I4" s="3"/>
    </row>
    <row r="5" spans="1:9" ht="12.75">
      <c r="A5" s="82"/>
      <c r="B5" s="4"/>
      <c r="C5" s="2"/>
      <c r="D5" s="115"/>
      <c r="E5" s="115"/>
      <c r="F5" s="115"/>
      <c r="G5" s="3"/>
      <c r="H5" s="3"/>
      <c r="I5" s="3"/>
    </row>
    <row r="6" spans="1:9" ht="12.75">
      <c r="A6" s="82"/>
      <c r="B6" s="1"/>
      <c r="C6" s="2"/>
      <c r="D6" s="1"/>
      <c r="E6" s="1"/>
      <c r="F6" s="30"/>
      <c r="G6" s="3"/>
      <c r="H6" s="3"/>
      <c r="I6" s="3"/>
    </row>
    <row r="7" spans="1:9" ht="18">
      <c r="A7" s="117" t="s">
        <v>0</v>
      </c>
      <c r="B7" s="117"/>
      <c r="C7" s="117"/>
      <c r="D7" s="117"/>
      <c r="E7" s="117"/>
      <c r="F7" s="117"/>
      <c r="G7" s="118"/>
      <c r="H7" s="118"/>
      <c r="I7" s="118"/>
    </row>
    <row r="8" spans="1:9" ht="12" customHeight="1">
      <c r="A8" s="5"/>
      <c r="B8" s="6"/>
      <c r="C8" s="7"/>
      <c r="D8" s="7"/>
      <c r="E8" s="6"/>
      <c r="F8" s="31"/>
      <c r="G8" s="8"/>
      <c r="H8" s="8"/>
      <c r="I8" s="9"/>
    </row>
    <row r="9" spans="1:9" ht="14.25" customHeight="1">
      <c r="A9" s="119" t="s">
        <v>1</v>
      </c>
      <c r="B9" s="119" t="s">
        <v>2</v>
      </c>
      <c r="C9" s="119" t="s">
        <v>3</v>
      </c>
      <c r="D9" s="10" t="s">
        <v>4</v>
      </c>
      <c r="E9" s="119" t="s">
        <v>36</v>
      </c>
      <c r="F9" s="137" t="s">
        <v>5</v>
      </c>
      <c r="G9" s="129" t="s">
        <v>6</v>
      </c>
      <c r="H9" s="130" t="s">
        <v>7</v>
      </c>
      <c r="I9" s="131"/>
    </row>
    <row r="10" spans="1:9" ht="24" customHeight="1">
      <c r="A10" s="119"/>
      <c r="B10" s="120"/>
      <c r="C10" s="121"/>
      <c r="D10" s="10" t="s">
        <v>8</v>
      </c>
      <c r="E10" s="121"/>
      <c r="F10" s="138"/>
      <c r="G10" s="129"/>
      <c r="H10" s="11" t="s">
        <v>9</v>
      </c>
      <c r="I10" s="11" t="s">
        <v>10</v>
      </c>
    </row>
    <row r="11" spans="1:9" ht="24" customHeight="1">
      <c r="A11" s="34"/>
      <c r="B11" s="35"/>
      <c r="C11" s="37" t="s">
        <v>70</v>
      </c>
      <c r="D11" s="41"/>
      <c r="E11" s="42"/>
      <c r="F11" s="43"/>
      <c r="G11" s="44"/>
      <c r="H11" s="103"/>
      <c r="I11" s="40"/>
    </row>
    <row r="12" spans="1:9" ht="34.5" customHeight="1">
      <c r="A12" s="36">
        <v>1</v>
      </c>
      <c r="B12" s="61" t="s">
        <v>44</v>
      </c>
      <c r="C12" s="62" t="s">
        <v>43</v>
      </c>
      <c r="D12" s="46" t="s">
        <v>45</v>
      </c>
      <c r="E12" s="46" t="s">
        <v>38</v>
      </c>
      <c r="F12" s="47">
        <v>500</v>
      </c>
      <c r="G12" s="47">
        <v>0.65</v>
      </c>
      <c r="H12" s="104">
        <f>G12*F12</f>
        <v>325</v>
      </c>
      <c r="I12" s="40"/>
    </row>
    <row r="13" spans="1:9" ht="33.75" customHeight="1">
      <c r="A13" s="63">
        <v>2</v>
      </c>
      <c r="B13" s="61" t="s">
        <v>41</v>
      </c>
      <c r="C13" s="62" t="s">
        <v>40</v>
      </c>
      <c r="D13" s="46" t="s">
        <v>42</v>
      </c>
      <c r="E13" s="46" t="s">
        <v>37</v>
      </c>
      <c r="F13" s="48">
        <v>20</v>
      </c>
      <c r="G13" s="49">
        <v>4</v>
      </c>
      <c r="H13" s="104">
        <f>G13*F13</f>
        <v>80</v>
      </c>
      <c r="I13" s="40"/>
    </row>
    <row r="14" spans="1:9" ht="33.75" customHeight="1">
      <c r="A14" s="63">
        <v>3</v>
      </c>
      <c r="B14" s="99" t="s">
        <v>71</v>
      </c>
      <c r="C14" s="100" t="s">
        <v>72</v>
      </c>
      <c r="D14" s="99" t="s">
        <v>73</v>
      </c>
      <c r="E14" s="101" t="s">
        <v>37</v>
      </c>
      <c r="F14" s="102">
        <v>1300</v>
      </c>
      <c r="G14" s="102">
        <v>12</v>
      </c>
      <c r="H14" s="104">
        <f>G14*F14</f>
        <v>15600</v>
      </c>
      <c r="I14" s="40"/>
    </row>
    <row r="15" spans="1:9" ht="33.75" customHeight="1">
      <c r="A15" s="36">
        <v>4</v>
      </c>
      <c r="B15" s="46" t="s">
        <v>46</v>
      </c>
      <c r="C15" s="62" t="s">
        <v>47</v>
      </c>
      <c r="D15" s="46" t="s">
        <v>48</v>
      </c>
      <c r="E15" s="46" t="s">
        <v>37</v>
      </c>
      <c r="F15" s="48">
        <v>100</v>
      </c>
      <c r="G15" s="49">
        <v>1.45</v>
      </c>
      <c r="H15" s="104">
        <f>G15*F15</f>
        <v>145</v>
      </c>
      <c r="I15" s="40"/>
    </row>
    <row r="16" spans="1:9" ht="33.75" customHeight="1">
      <c r="A16" s="36">
        <v>5</v>
      </c>
      <c r="B16" s="61" t="s">
        <v>49</v>
      </c>
      <c r="C16" s="62" t="s">
        <v>50</v>
      </c>
      <c r="D16" s="46" t="s">
        <v>51</v>
      </c>
      <c r="E16" s="46" t="s">
        <v>37</v>
      </c>
      <c r="F16" s="48">
        <v>100</v>
      </c>
      <c r="G16" s="50">
        <v>1.05</v>
      </c>
      <c r="H16" s="104">
        <f>G16*F16</f>
        <v>105</v>
      </c>
      <c r="I16" s="40"/>
    </row>
    <row r="17" spans="1:9" ht="33.75" customHeight="1">
      <c r="A17" s="36"/>
      <c r="B17" s="64"/>
      <c r="C17" s="27" t="s">
        <v>23</v>
      </c>
      <c r="D17" s="41"/>
      <c r="E17" s="42"/>
      <c r="F17" s="43"/>
      <c r="G17" s="44"/>
      <c r="H17" s="104">
        <f>SUM(H12:H16)</f>
        <v>16255</v>
      </c>
      <c r="I17" s="40"/>
    </row>
    <row r="18" spans="1:9" ht="33.75" customHeight="1">
      <c r="A18" s="36"/>
      <c r="B18" s="64"/>
      <c r="C18" s="65" t="s">
        <v>39</v>
      </c>
      <c r="D18" s="41"/>
      <c r="E18" s="42"/>
      <c r="F18" s="43"/>
      <c r="G18" s="44"/>
      <c r="H18" s="45"/>
      <c r="I18" s="40"/>
    </row>
    <row r="19" spans="1:9" ht="24" customHeight="1">
      <c r="A19" s="36">
        <v>6</v>
      </c>
      <c r="B19" s="46" t="s">
        <v>28</v>
      </c>
      <c r="C19" s="62" t="s">
        <v>30</v>
      </c>
      <c r="D19" s="51" t="s">
        <v>29</v>
      </c>
      <c r="E19" s="51" t="s">
        <v>35</v>
      </c>
      <c r="F19" s="52">
        <v>70</v>
      </c>
      <c r="G19" s="53">
        <v>89.8</v>
      </c>
      <c r="H19" s="104">
        <f>F19*G19</f>
        <v>6286</v>
      </c>
      <c r="I19" s="40"/>
    </row>
    <row r="20" spans="1:9" ht="36" customHeight="1">
      <c r="A20" s="36">
        <v>7</v>
      </c>
      <c r="B20" s="83" t="s">
        <v>60</v>
      </c>
      <c r="C20" s="85" t="s">
        <v>59</v>
      </c>
      <c r="D20" s="84" t="s">
        <v>61</v>
      </c>
      <c r="E20" s="54" t="s">
        <v>38</v>
      </c>
      <c r="F20" s="55">
        <v>12</v>
      </c>
      <c r="G20" s="55">
        <v>34</v>
      </c>
      <c r="H20" s="104">
        <f>F20*G20</f>
        <v>408</v>
      </c>
      <c r="I20" s="40"/>
    </row>
    <row r="21" spans="1:9" ht="24" customHeight="1">
      <c r="A21" s="36">
        <v>8</v>
      </c>
      <c r="B21" s="46" t="s">
        <v>32</v>
      </c>
      <c r="C21" s="62" t="s">
        <v>31</v>
      </c>
      <c r="D21" s="51" t="s">
        <v>33</v>
      </c>
      <c r="E21" s="51" t="s">
        <v>34</v>
      </c>
      <c r="F21" s="56">
        <v>1350</v>
      </c>
      <c r="G21" s="53">
        <v>1.15</v>
      </c>
      <c r="H21" s="104">
        <f>F21*G21</f>
        <v>1552.4999999999998</v>
      </c>
      <c r="I21" s="40"/>
    </row>
    <row r="22" spans="1:9" ht="24" customHeight="1">
      <c r="A22" s="36"/>
      <c r="B22" s="64"/>
      <c r="C22" s="27" t="s">
        <v>24</v>
      </c>
      <c r="D22" s="41"/>
      <c r="E22" s="42"/>
      <c r="F22" s="43"/>
      <c r="G22" s="44"/>
      <c r="H22" s="104">
        <f>SUM(H19:H21)</f>
        <v>8246.5</v>
      </c>
      <c r="I22" s="40"/>
    </row>
    <row r="23" spans="1:9" ht="24" customHeight="1">
      <c r="A23" s="87"/>
      <c r="B23" s="88"/>
      <c r="C23" s="89" t="s">
        <v>78</v>
      </c>
      <c r="D23" s="87"/>
      <c r="E23" s="87"/>
      <c r="F23" s="90"/>
      <c r="G23" s="91"/>
      <c r="H23" s="105"/>
      <c r="I23" s="86"/>
    </row>
    <row r="24" spans="1:9" ht="24" customHeight="1">
      <c r="A24" s="61">
        <v>9</v>
      </c>
      <c r="B24" s="92" t="s">
        <v>62</v>
      </c>
      <c r="C24" s="62" t="s">
        <v>63</v>
      </c>
      <c r="D24" s="93" t="s">
        <v>64</v>
      </c>
      <c r="E24" s="46" t="s">
        <v>65</v>
      </c>
      <c r="F24" s="94">
        <v>12000</v>
      </c>
      <c r="G24" s="95">
        <v>0.45</v>
      </c>
      <c r="H24" s="106">
        <f>F24*G24</f>
        <v>5400</v>
      </c>
      <c r="I24" s="86"/>
    </row>
    <row r="25" spans="1:9" ht="24" customHeight="1">
      <c r="A25" s="61">
        <v>10</v>
      </c>
      <c r="B25" s="92" t="s">
        <v>66</v>
      </c>
      <c r="C25" s="62" t="s">
        <v>67</v>
      </c>
      <c r="D25" s="93" t="s">
        <v>68</v>
      </c>
      <c r="E25" s="93" t="s">
        <v>69</v>
      </c>
      <c r="F25" s="96">
        <v>1200</v>
      </c>
      <c r="G25" s="49">
        <v>80</v>
      </c>
      <c r="H25" s="106">
        <f>F25*G25</f>
        <v>96000</v>
      </c>
      <c r="I25" s="86"/>
    </row>
    <row r="26" spans="1:9" ht="24" customHeight="1">
      <c r="A26" s="97"/>
      <c r="B26" s="98"/>
      <c r="C26" s="27" t="s">
        <v>77</v>
      </c>
      <c r="D26" s="116"/>
      <c r="E26" s="116"/>
      <c r="F26" s="116"/>
      <c r="G26" s="116"/>
      <c r="H26" s="107">
        <f>SUM(H24:H25)</f>
        <v>101400</v>
      </c>
      <c r="I26" s="86"/>
    </row>
    <row r="27" spans="1:8" ht="20.25" customHeight="1">
      <c r="A27" s="67"/>
      <c r="B27" s="68"/>
      <c r="C27" s="26" t="s">
        <v>19</v>
      </c>
      <c r="D27" s="133"/>
      <c r="E27" s="133"/>
      <c r="F27" s="133"/>
      <c r="G27" s="134"/>
      <c r="H27" s="108">
        <f>H26+H22+H17</f>
        <v>125901.5</v>
      </c>
    </row>
    <row r="28" spans="1:8" ht="20.25" customHeight="1">
      <c r="A28" s="67"/>
      <c r="B28" s="68"/>
      <c r="C28" s="26" t="s">
        <v>52</v>
      </c>
      <c r="D28" s="57"/>
      <c r="E28" s="57"/>
      <c r="F28" s="57"/>
      <c r="G28" s="58"/>
      <c r="H28" s="108">
        <f>H27*0.18</f>
        <v>22662.27</v>
      </c>
    </row>
    <row r="29" spans="1:8" ht="20.25" customHeight="1">
      <c r="A29" s="67"/>
      <c r="B29" s="68"/>
      <c r="C29" s="66" t="s">
        <v>55</v>
      </c>
      <c r="D29" s="57"/>
      <c r="E29" s="57"/>
      <c r="F29" s="57"/>
      <c r="G29" s="58"/>
      <c r="H29" s="108">
        <f>SUM(H27:H28)</f>
        <v>148563.77</v>
      </c>
    </row>
    <row r="30" spans="1:8" ht="15" customHeight="1">
      <c r="A30" s="68"/>
      <c r="B30" s="68"/>
      <c r="C30" s="26" t="s">
        <v>20</v>
      </c>
      <c r="D30" s="135"/>
      <c r="E30" s="135"/>
      <c r="F30" s="135"/>
      <c r="G30" s="136"/>
      <c r="H30" s="109">
        <f>0.15*H29</f>
        <v>22284.565499999997</v>
      </c>
    </row>
    <row r="31" spans="1:8" ht="14.25" customHeight="1">
      <c r="A31" s="68"/>
      <c r="B31" s="68"/>
      <c r="C31" s="27" t="s">
        <v>21</v>
      </c>
      <c r="D31" s="133"/>
      <c r="E31" s="133"/>
      <c r="F31" s="133"/>
      <c r="G31" s="134"/>
      <c r="H31" s="110">
        <f>SUM(H29:H30)</f>
        <v>170848.3355</v>
      </c>
    </row>
    <row r="32" spans="1:8" ht="14.25" customHeight="1">
      <c r="A32" s="68"/>
      <c r="B32" s="68"/>
      <c r="C32" s="27" t="s">
        <v>53</v>
      </c>
      <c r="D32" s="57"/>
      <c r="E32" s="57"/>
      <c r="F32" s="57"/>
      <c r="G32" s="57"/>
      <c r="H32" s="110">
        <v>119.4</v>
      </c>
    </row>
    <row r="33" spans="1:8" ht="14.25" customHeight="1">
      <c r="A33" s="68"/>
      <c r="B33" s="68"/>
      <c r="C33" s="39" t="s">
        <v>54</v>
      </c>
      <c r="D33" s="57"/>
      <c r="E33" s="57"/>
      <c r="F33" s="57"/>
      <c r="G33" s="57"/>
      <c r="H33" s="110">
        <f>SUM(H31:H32)</f>
        <v>170967.73549999998</v>
      </c>
    </row>
    <row r="34" spans="1:8" ht="15" customHeight="1">
      <c r="A34" s="68"/>
      <c r="B34" s="68"/>
      <c r="C34" s="26" t="s">
        <v>58</v>
      </c>
      <c r="D34" s="59"/>
      <c r="E34" s="59"/>
      <c r="F34" s="60"/>
      <c r="G34" s="59"/>
      <c r="H34" s="109">
        <f>0.24*H33</f>
        <v>41032.256519999995</v>
      </c>
    </row>
    <row r="35" spans="1:8" ht="16.5" customHeight="1">
      <c r="A35" s="68"/>
      <c r="B35" s="68"/>
      <c r="C35" s="27" t="s">
        <v>22</v>
      </c>
      <c r="D35" s="132"/>
      <c r="E35" s="132"/>
      <c r="F35" s="132"/>
      <c r="G35" s="132"/>
      <c r="H35" s="111">
        <f>SUM(H33:H34)</f>
        <v>211999.99201999998</v>
      </c>
    </row>
    <row r="36" spans="1:9" ht="12.75">
      <c r="A36" s="14"/>
      <c r="B36" s="28" t="s">
        <v>13</v>
      </c>
      <c r="C36" s="18"/>
      <c r="D36" s="69"/>
      <c r="E36" s="70"/>
      <c r="F36" s="122" t="s">
        <v>14</v>
      </c>
      <c r="G36" s="123"/>
      <c r="H36" s="124"/>
      <c r="I36" s="17"/>
    </row>
    <row r="37" spans="1:9" ht="12.75">
      <c r="A37" s="14"/>
      <c r="B37" s="112" t="s">
        <v>76</v>
      </c>
      <c r="C37" s="19"/>
      <c r="D37" s="71"/>
      <c r="E37" s="72"/>
      <c r="F37" s="125" t="s">
        <v>76</v>
      </c>
      <c r="G37" s="126"/>
      <c r="H37" s="126"/>
      <c r="I37" s="17"/>
    </row>
    <row r="38" spans="1:9" s="12" customFormat="1" ht="12.75">
      <c r="A38" s="14"/>
      <c r="B38" s="139" t="s">
        <v>17</v>
      </c>
      <c r="C38" s="140"/>
      <c r="D38" s="73"/>
      <c r="E38" s="72"/>
      <c r="F38" s="127" t="s">
        <v>15</v>
      </c>
      <c r="G38" s="128"/>
      <c r="H38" s="128"/>
      <c r="I38" s="17"/>
    </row>
    <row r="39" spans="1:9" s="12" customFormat="1" ht="12.75">
      <c r="A39" s="14"/>
      <c r="B39" s="19"/>
      <c r="C39" s="19"/>
      <c r="D39" s="73"/>
      <c r="E39" s="72"/>
      <c r="F39" s="74"/>
      <c r="G39" s="75"/>
      <c r="H39" s="25"/>
      <c r="I39" s="17"/>
    </row>
    <row r="40" spans="1:9" ht="12.75">
      <c r="A40" s="14"/>
      <c r="B40" s="19"/>
      <c r="C40" s="19"/>
      <c r="D40" s="73"/>
      <c r="E40" s="72"/>
      <c r="F40" s="74"/>
      <c r="G40" s="75"/>
      <c r="H40" s="25"/>
      <c r="I40" s="17"/>
    </row>
    <row r="41" spans="1:9" ht="12.75">
      <c r="A41" s="14"/>
      <c r="B41" s="141" t="s">
        <v>18</v>
      </c>
      <c r="C41" s="140"/>
      <c r="D41" s="71"/>
      <c r="E41" s="25"/>
      <c r="F41" s="127" t="s">
        <v>16</v>
      </c>
      <c r="G41" s="127"/>
      <c r="H41" s="127"/>
      <c r="I41" s="17"/>
    </row>
    <row r="42" spans="1:9" ht="12.75">
      <c r="A42" s="14"/>
      <c r="B42" s="141" t="s">
        <v>56</v>
      </c>
      <c r="C42" s="140"/>
      <c r="D42" s="71"/>
      <c r="E42" s="25"/>
      <c r="F42" s="127" t="s">
        <v>57</v>
      </c>
      <c r="G42" s="127"/>
      <c r="H42" s="127"/>
      <c r="I42" s="17"/>
    </row>
    <row r="43" spans="1:9" ht="12.75">
      <c r="A43" s="14"/>
      <c r="B43" s="21"/>
      <c r="C43" s="19"/>
      <c r="D43" s="17"/>
      <c r="E43" s="20"/>
      <c r="F43" s="32"/>
      <c r="G43" s="22"/>
      <c r="H43" s="23"/>
      <c r="I43" s="17"/>
    </row>
    <row r="44" spans="1:9" ht="12.75">
      <c r="A44" s="14"/>
      <c r="B44" s="15"/>
      <c r="C44" s="16"/>
      <c r="D44" s="17"/>
      <c r="E44" s="14"/>
      <c r="F44" s="33"/>
      <c r="G44" s="24"/>
      <c r="H44" s="25"/>
      <c r="I44" s="17"/>
    </row>
    <row r="45" spans="1:9" ht="12.75">
      <c r="A45" s="14"/>
      <c r="B45" s="15"/>
      <c r="C45" s="16"/>
      <c r="D45" s="17"/>
      <c r="E45" s="14"/>
      <c r="F45" s="33"/>
      <c r="G45" s="24"/>
      <c r="H45" s="14"/>
      <c r="I45" s="17"/>
    </row>
    <row r="46" spans="1:9" ht="12.75">
      <c r="A46" s="14"/>
      <c r="B46" s="15"/>
      <c r="C46" s="16"/>
      <c r="D46" s="17"/>
      <c r="E46" s="14"/>
      <c r="F46" s="33"/>
      <c r="G46" s="24"/>
      <c r="H46" s="14"/>
      <c r="I46" s="17"/>
    </row>
    <row r="47" spans="1:9" ht="12.75">
      <c r="A47" s="14"/>
      <c r="B47" s="15"/>
      <c r="C47" s="16"/>
      <c r="D47" s="17"/>
      <c r="E47" s="14"/>
      <c r="F47" s="33"/>
      <c r="G47" s="24"/>
      <c r="H47" s="14"/>
      <c r="I47" s="17"/>
    </row>
    <row r="48" spans="1:9" ht="12.75">
      <c r="A48" s="14"/>
      <c r="B48" s="15"/>
      <c r="C48" s="16"/>
      <c r="D48" s="17"/>
      <c r="E48" s="14"/>
      <c r="F48" s="33"/>
      <c r="G48" s="24"/>
      <c r="H48" s="14"/>
      <c r="I48" s="17"/>
    </row>
  </sheetData>
  <sheetProtection/>
  <mergeCells count="22">
    <mergeCell ref="B38:C38"/>
    <mergeCell ref="B41:C41"/>
    <mergeCell ref="B42:C42"/>
    <mergeCell ref="F42:H42"/>
    <mergeCell ref="F41:H41"/>
    <mergeCell ref="F36:H36"/>
    <mergeCell ref="F37:H37"/>
    <mergeCell ref="F38:H38"/>
    <mergeCell ref="G9:G10"/>
    <mergeCell ref="H9:I9"/>
    <mergeCell ref="D35:G35"/>
    <mergeCell ref="D31:G31"/>
    <mergeCell ref="D30:G30"/>
    <mergeCell ref="D27:G27"/>
    <mergeCell ref="F9:F10"/>
    <mergeCell ref="D2:F5"/>
    <mergeCell ref="D26:G26"/>
    <mergeCell ref="A7:I7"/>
    <mergeCell ref="A9:A10"/>
    <mergeCell ref="B9:B10"/>
    <mergeCell ref="C9:C10"/>
    <mergeCell ref="E9:E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2018-10-04T08:20:04Z</cp:lastPrinted>
  <dcterms:created xsi:type="dcterms:W3CDTF">1997-01-24T12:53:32Z</dcterms:created>
  <dcterms:modified xsi:type="dcterms:W3CDTF">2018-10-04T08:46:35Z</dcterms:modified>
  <cp:category/>
  <cp:version/>
  <cp:contentType/>
  <cp:contentStatus/>
</cp:coreProperties>
</file>